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Sedova\Výzvy 2021\05_P+R_Rek. a výstavba PZS P1740 v km 11,285 Rakovník-Kralovice\Profil\Díl 4 Požadavky na výkon a funkci\"/>
    </mc:Choice>
  </mc:AlternateContent>
  <bookViews>
    <workbookView xWindow="3705" yWindow="0" windowWidth="20520" windowHeight="7860"/>
  </bookViews>
  <sheets>
    <sheet name="Požadavky na výkon a fukci P+R" sheetId="5" r:id="rId1"/>
    <sheet name="SO 98-98" sheetId="6" r:id="rId2"/>
  </sheets>
  <definedNames>
    <definedName name="_xlnm.Print_Titles" localSheetId="0">'Požadavky na výkon a fukci P+R'!$3:$3</definedName>
    <definedName name="_xlnm.Print_Area" localSheetId="0">'Požadavky na výkon a fukci P+R'!$A$2:$E$14</definedName>
    <definedName name="_xlnm.Print_Area" localSheetId="1">'SO 98-98'!$B$1:$L$36</definedName>
  </definedNames>
  <calcPr calcId="162913"/>
</workbook>
</file>

<file path=xl/calcChain.xml><?xml version="1.0" encoding="utf-8"?>
<calcChain xmlns="http://schemas.openxmlformats.org/spreadsheetml/2006/main">
  <c r="E2" i="5" l="1"/>
  <c r="L22" i="6"/>
  <c r="L26" i="6" s="1"/>
  <c r="K2" i="6" s="1"/>
  <c r="L18" i="6"/>
  <c r="L14" i="6"/>
  <c r="L36" i="6"/>
  <c r="F2" i="6" l="1"/>
  <c r="L32" i="6" l="1"/>
  <c r="J32" i="6"/>
  <c r="L28" i="6"/>
  <c r="J28" i="6"/>
  <c r="J22" i="6"/>
  <c r="J18" i="6"/>
  <c r="J14" i="6"/>
  <c r="B14" i="6"/>
  <c r="B18" i="6" l="1"/>
  <c r="B22" i="6" s="1"/>
  <c r="B28" i="6" l="1"/>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<sst xmlns="http://schemas.openxmlformats.org/spreadsheetml/2006/main" count="136" uniqueCount="95">
  <si>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</si>
  <si>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</si>
  <si>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</si>
  <si>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</si>
  <si>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</si>
  <si>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</si>
  <si>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</si>
  <si>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</si>
  <si>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</si>
  <si>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</si>
  <si>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</si>
  <si>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</si>
  <si>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</si>
  <si>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</si>
  <si>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</si>
  <si>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</si>
  <si>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</si>
  <si>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</si>
  <si>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</si>
  <si>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</si>
  <si>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</si>
  <si>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</si>
  <si>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</si>
  <si>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</si>
  <si>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</si>
  <si>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</si>
  <si>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</si>
  <si>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</si>
  <si>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</si>
  <si>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</si>
  <si>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</si>
  <si>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</si>
  <si>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</si>
  <si>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</si>
  <si>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</si>
  <si>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</si>
  <si>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</si>
  <si>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</si>
  <si>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</si>
  <si>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</si>
  <si>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</si>
  <si>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</si>
  <si>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</si>
  <si>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</si>
  <si>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</si>
  <si>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</si>
  <si>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</si>
  <si>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</si>
  <si>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</si>
  <si>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</si>
  <si>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</si>
  <si>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</si>
  <si>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</si>
  <si>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</si>
  <si>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</si>
  <si>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</si>
  <si>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</si>
  <si>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</si>
  <si>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</si>
  <si>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</si>
  <si>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</si>
  <si>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</si>
  <si>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</si>
  <si>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</si>
  <si>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</si>
  <si>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</si>
  <si>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</si>
  <si>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</si>
  <si>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</si>
  <si>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</si>
  <si>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</si>
  <si>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</si>
  <si>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</si>
  <si>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</si>
  <si>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</si>
  <si>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</si>
  <si>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</si>
  <si>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V rozsahu Zjednodušené dokumentace ve stádiu 2 a ZTP</t>
  </si>
  <si>
    <t>Stavba 1.</t>
  </si>
  <si>
    <t>Rekonstrukce a výstavba PZS na přejezdu P1740 v km 11,285 trati Rakovník - Kralovice</t>
  </si>
  <si>
    <t>PS 11-01-31</t>
  </si>
  <si>
    <t>Zabezpečovací zařízení (PZS) železniční přejezd v km 11,285 (P1740)</t>
  </si>
  <si>
    <t>Dodání kompletního venkovního zařízení nového PZS včetně potřebného pomocného materiálu, a jeho dopravu.  Položka obsahuje všechny náklady na pořízení nového reléového domku, nové výstražníky se závorami a související nutné kabelizace včetně pomocného materiálu a jeho dopravu do staveništního skladu. Montáž nových výstražníků se závorami a související nutné kabelizace, zapojení včetně předepsaných zkoušek.  PS bude realizován dle závazných norem a směrnic a to včetně podmínek TSI. Součástí tohoto PS budou rovněž demontáže a likvidaci odpadu v souladu se zákonem o odpadech. Dodání kompletního vnitřního zařízení nového PZS včetně potřebného pomocného materiálu, softwarového vybavení a jeho dopravu.  Položka obsahuje všechny náklady na pořízení příslušných nových stojanů v novém technologickém  domku a další zařízení včetně pomocného materiálu a jeho dopravu do staveništního skladu. Upevnění stojanu do stojanové řady, připojení pospojování (usazení skříně v novém reléovém domku) na místo určení, zapojení, včetně tvorby a instalace příslušného softwarového vybavení.  V rámci tohoto PS bude zpracována a schválena nová tabulka přejezdu, provedeno úplné přezkoušení nového PZS a jeho uvedení do provozu. Budou použity výstražníky v plastovém provedení. Montáž prvků nového PZS včetně kompletního přezkoušení zařízení. Pro zjišťování volnosti kolejových úseků budou zřízeny nové počítače náprav. Budou použity kompozitní závorová břevna s LED břevnovými svítilnami, velké výstražné kříže a výstražníky v LED provedení. Informace o stavu PZS budou předávány strojvedoucímu prostřednictvím přejezdníků. Součástí stavby budou rovněž nezbytné úpravy nutné pro realizaci díla, zejména přeložky a ochrana inženýrských sítí. Položka obsahuje všechny náklady na montáž dodaného zařízení se všemi pomocnými a doplňujícími pracemi a součástmi, případné použití mechanizmů, včetně dopravy ze skladu k místu montáže, náklady na mzdy. Detailní popis je uveden v ZTP v zadávací dokumentaci.</t>
  </si>
  <si>
    <t>SO 11-10-01</t>
  </si>
  <si>
    <t>Železniční svršek železniční přejezd v km 11,285 (P1740)</t>
  </si>
  <si>
    <t>Stávající železniční svršek se skládá z dřevěných pražců, kolejnic S49 a kameniva ve stavu odpovídajícímu svému stáří. Nově bude provedena výměna stávajícího kolejového roštu v délce minimálně 25 m včetně výměny kolejového lože a úpravy GPK. Nový kolejový rošt bude složen z betonových pražců s bezpodkladnicovým upevněním a kolejnic 49 E1 třídy oceli R 260.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</si>
  <si>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SO 11-11-01</t>
  </si>
  <si>
    <t>Železniční spodek železniční přejezd v km 11,285 (P1740)</t>
  </si>
  <si>
    <t>Bude provedeno odvodnění železničního spodku. Sanace železničního spodku bude řešeno detailně při zahájení projekčních prací. Bude proveden geotechnický průzkum.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</si>
  <si>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SO 11-13-01</t>
  </si>
  <si>
    <t>Železniční přejezd železniční přejezd v km 11,285 (P1740)</t>
  </si>
  <si>
    <t>Stávající přejezdová konstrukce P585 v km 13,518 je živičná z asfaltového betonu. Bude provedena její demontáž. Nová přejezdová konstrukce bude plastbetonová (z důvodu vysoké zátěže) rozebíratelná se závěrnými zídkami. Pro návrh, řešení a použití přejezdové konstrukce budou přednostně splněny podmínky definované dokumentem č.j. 15497/2017-SŽDC-GŘ-O13 Železniční přejezdy - zásady pro návrh, řešení a použití přejezdových konstrukcí, ze dne 3.4.2017. Jedná se zejména o obecný popis definovaný tímto dokumentem a zajištění dostatečného prostoru za hlavami pražců. Při návrhu budou dodrženy veškeré platné směrnice, předpisy atd. Upevnění v místě přejezdu bude v antikorozní úpravě. Součástí stavby budou rovněž nezbytné úpravy nutné pro realizaci díla, zejména úpravy pozemních komunikací.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</si>
  <si>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SO 11-86-01</t>
  </si>
  <si>
    <t>Přípojka napájení NN železniční přejezd v km 11,285 (P1740)</t>
  </si>
  <si>
    <t>Pro zabezpečení základního napájení nového PZS bude nutno zajistit a navrhnout přípojku NN a to buď z lokální distribuční soustavy železnice (LDSŽ) nebo z nadřazené distribuční soustavy ČEZ Distribuce, a.s., včetně návrhu zařízení nového odběrového místa. Napájení zařízení PZS (rozvaděč NN pro RD) se vybaví přívodkou (přes přepínač), pro možnost připojení náhradního mobilního zdroje.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</si>
</sst>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8">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5">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4" fontId="5" fillId="0" borderId="27" xfId="1" applyNumberFormat="1" applyFont="1" applyFill="1" applyBorder="1" applyAlignment="1">
      <alignment horizontal="right" vertical="center"/>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4" fontId="5" fillId="0" borderId="32" xfId="1" applyNumberFormat="1" applyFont="1" applyFill="1" applyBorder="1" applyAlignment="1">
      <alignment horizontal="righ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0" fontId="10" fillId="0" borderId="34" xfId="1" applyFont="1" applyFill="1" applyBorder="1" applyAlignment="1" applyProtection="1">
      <alignment vertical="center" wrapText="1"/>
      <protection hidden="1"/>
    </xf>
    <xf numFmtId="0" fontId="10" fillId="0" borderId="6" xfId="1" applyFont="1" applyFill="1" applyBorder="1" applyAlignment="1" applyProtection="1">
      <alignment vertical="center" wrapText="1"/>
      <protection hidden="1"/>
    </xf>
    <xf numFmtId="49" fontId="10" fillId="0" borderId="35" xfId="1" applyNumberFormat="1" applyFont="1" applyFill="1" applyBorder="1" applyAlignment="1" applyProtection="1">
      <alignment vertical="center"/>
      <protection hidden="1"/>
    </xf>
    <xf numFmtId="0" fontId="10" fillId="0" borderId="9" xfId="1" applyNumberFormat="1" applyFont="1" applyFill="1" applyBorder="1" applyAlignment="1" applyProtection="1">
      <alignment vertical="center"/>
      <protection hidden="1"/>
    </xf>
    <xf numFmtId="49" fontId="10" fillId="0" borderId="36" xfId="1" applyNumberFormat="1" applyFont="1" applyFill="1" applyBorder="1" applyAlignment="1" applyProtection="1">
      <alignment horizontal="right" vertical="center"/>
      <protection hidden="1"/>
    </xf>
    <xf numFmtId="0" fontId="11" fillId="0" borderId="0" xfId="1" applyFont="1" applyAlignment="1" applyProtection="1">
      <alignment vertical="center" wrapText="1"/>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protection hidden="1"/>
    </xf>
    <xf numFmtId="49" fontId="12" fillId="0" borderId="39" xfId="1" applyNumberFormat="1" applyFont="1" applyFill="1" applyBorder="1" applyAlignment="1" applyProtection="1">
      <alignment vertical="top" wrapText="1"/>
      <protection hidden="1"/>
    </xf>
    <xf numFmtId="0" fontId="14" fillId="0" borderId="12" xfId="1" applyFont="1" applyFill="1" applyBorder="1" applyAlignment="1" applyProtection="1">
      <alignment vertical="top"/>
      <protection hidden="1"/>
    </xf>
    <xf numFmtId="0" fontId="14" fillId="0" borderId="3" xfId="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49" fontId="14" fillId="0" borderId="3" xfId="1" applyNumberFormat="1" applyFont="1" applyFill="1" applyBorder="1" applyAlignment="1" applyProtection="1">
      <alignment vertical="top"/>
      <protection hidden="1"/>
    </xf>
    <xf numFmtId="49" fontId="14" fillId="0" borderId="40" xfId="1" applyNumberFormat="1" applyFont="1" applyFill="1" applyBorder="1" applyAlignment="1" applyProtection="1">
      <alignment vertical="top"/>
      <protection hidden="1"/>
    </xf>
    <xf numFmtId="0" fontId="17" fillId="4" borderId="41" xfId="1" applyFont="1" applyFill="1" applyBorder="1" applyAlignment="1" applyProtection="1">
      <alignment vertical="center"/>
      <protection hidden="1"/>
    </xf>
    <xf numFmtId="0" fontId="17" fillId="5" borderId="9"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49" fontId="20" fillId="0" borderId="3" xfId="1" applyNumberFormat="1" applyFont="1" applyFill="1" applyBorder="1" applyAlignment="1" applyProtection="1">
      <alignment vertical="center" wrapText="1"/>
      <protection locked="0"/>
    </xf>
    <xf numFmtId="49" fontId="20" fillId="0" borderId="2" xfId="1" applyNumberFormat="1" applyFont="1" applyFill="1" applyBorder="1" applyAlignment="1" applyProtection="1">
      <alignment vertical="center" wrapText="1"/>
      <protection locked="0"/>
    </xf>
    <xf numFmtId="0" fontId="19" fillId="0" borderId="45" xfId="1" applyFont="1" applyFill="1" applyBorder="1" applyAlignment="1" applyProtection="1">
      <alignment vertical="center"/>
      <protection locked="0"/>
    </xf>
    <xf numFmtId="0" fontId="19" fillId="0" borderId="7" xfId="1" applyFont="1" applyFill="1" applyBorder="1" applyAlignment="1" applyProtection="1">
      <alignment horizontal="left" vertical="center"/>
      <protection locked="0"/>
    </xf>
    <xf numFmtId="0" fontId="18" fillId="0" borderId="12" xfId="1" applyFont="1" applyFill="1" applyBorder="1" applyAlignment="1" applyProtection="1">
      <alignment vertical="center"/>
      <protection hidden="1"/>
    </xf>
    <xf numFmtId="0" fontId="18" fillId="0" borderId="3"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protection locked="0"/>
    </xf>
    <xf numFmtId="0" fontId="20" fillId="0" borderId="47" xfId="1" applyFont="1" applyFill="1" applyBorder="1" applyAlignment="1" applyProtection="1">
      <alignment vertical="center"/>
      <protection locked="0"/>
    </xf>
    <xf numFmtId="0" fontId="22" fillId="0" borderId="0" xfId="1" applyFont="1" applyAlignment="1">
      <alignment horizontal="center"/>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0" fontId="20" fillId="0" borderId="47" xfId="1" applyNumberFormat="1" applyFont="1" applyFill="1" applyBorder="1" applyAlignment="1" applyProtection="1">
      <alignment vertical="center"/>
      <protection locked="0"/>
    </xf>
    <xf numFmtId="0" fontId="23" fillId="0" borderId="0" xfId="1" applyFont="1" applyAlignment="1">
      <alignment horizontal="center"/>
    </xf>
    <xf numFmtId="166" fontId="19" fillId="0" borderId="51" xfId="1" applyNumberFormat="1" applyFont="1" applyFill="1" applyBorder="1" applyAlignment="1" applyProtection="1">
      <alignment horizontal="left" vertical="center"/>
      <protection locked="0"/>
    </xf>
    <xf numFmtId="166" fontId="24" fillId="0" borderId="52" xfId="1" applyNumberFormat="1" applyFont="1" applyFill="1" applyBorder="1" applyAlignment="1" applyProtection="1">
      <alignment horizontal="left" vertical="center" wrapText="1"/>
      <protection locked="0"/>
    </xf>
    <xf numFmtId="14" fontId="19" fillId="0" borderId="53" xfId="1" applyNumberFormat="1" applyFont="1" applyFill="1" applyBorder="1" applyAlignment="1" applyProtection="1">
      <alignment vertical="center"/>
      <protection locked="0"/>
    </xf>
    <xf numFmtId="14" fontId="20" fillId="0" borderId="54"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13" fillId="0" borderId="38" xfId="1" applyNumberFormat="1" applyFont="1" applyFill="1" applyBorder="1" applyAlignment="1" applyProtection="1">
      <alignment vertical="top" wrapText="1"/>
      <protection locked="0"/>
    </xf>
    <xf numFmtId="0" fontId="7" fillId="0" borderId="71" xfId="1" applyFont="1" applyFill="1" applyBorder="1" applyAlignment="1">
      <alignment horizontal="left" vertical="center" wrapText="1"/>
    </xf>
    <xf numFmtId="0" fontId="7" fillId="0" borderId="72" xfId="1" applyNumberFormat="1" applyFont="1" applyFill="1" applyBorder="1" applyAlignment="1">
      <alignment horizontal="left" vertical="center" wrapText="1"/>
    </xf>
    <xf numFmtId="0" fontId="1" fillId="0" borderId="72" xfId="1" applyFont="1" applyFill="1" applyBorder="1" applyAlignment="1">
      <alignment horizontal="left" vertical="center" wrapText="1"/>
    </xf>
    <xf numFmtId="0" fontId="1" fillId="0" borderId="52" xfId="1" applyFill="1" applyBorder="1" applyAlignment="1">
      <alignment horizontal="left" vertical="center" wrapText="1"/>
    </xf>
    <xf numFmtId="4" fontId="5" fillId="0" borderId="73" xfId="1" applyNumberFormat="1" applyFont="1" applyFill="1" applyBorder="1" applyAlignment="1">
      <alignment horizontal="right" vertical="center"/>
    </xf>
    <xf numFmtId="0" fontId="7" fillId="0" borderId="74" xfId="1" applyFont="1" applyFill="1" applyBorder="1" applyAlignment="1">
      <alignment horizontal="left" vertical="center" wrapText="1"/>
    </xf>
    <xf numFmtId="0" fontId="7" fillId="0" borderId="75" xfId="1" applyNumberFormat="1" applyFont="1" applyFill="1" applyBorder="1" applyAlignment="1">
      <alignment horizontal="left" vertical="center" wrapText="1"/>
    </xf>
    <xf numFmtId="0" fontId="1" fillId="0" borderId="75" xfId="1" applyFont="1" applyFill="1" applyBorder="1" applyAlignment="1">
      <alignment horizontal="left" vertical="center" wrapText="1"/>
    </xf>
    <xf numFmtId="0" fontId="1" fillId="0" borderId="76" xfId="1" applyFill="1" applyBorder="1" applyAlignment="1">
      <alignment horizontal="left" vertical="center" wrapText="1"/>
    </xf>
    <xf numFmtId="4" fontId="5" fillId="0" borderId="77" xfId="1" applyNumberFormat="1" applyFont="1" applyFill="1" applyBorder="1" applyAlignment="1">
      <alignment horizontal="right" vertical="center"/>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protection hidden="1"/>
    </xf>
    <xf numFmtId="0" fontId="18" fillId="0" borderId="38" xfId="1" applyFont="1" applyFill="1" applyBorder="1" applyAlignment="1" applyProtection="1">
      <alignment horizontal="left" vertical="center"/>
      <protection hidden="1"/>
    </xf>
    <xf numFmtId="166" fontId="20" fillId="0" borderId="49" xfId="1" applyNumberFormat="1" applyFont="1" applyFill="1" applyBorder="1" applyAlignment="1" applyProtection="1">
      <alignment horizontal="left" vertical="center"/>
      <protection hidden="1"/>
    </xf>
    <xf numFmtId="166" fontId="20" fillId="0" borderId="38" xfId="1" applyNumberFormat="1" applyFont="1" applyFill="1" applyBorder="1" applyAlignment="1" applyProtection="1">
      <alignment horizontal="left" vertical="center"/>
      <protection hidden="1"/>
    </xf>
    <xf numFmtId="166" fontId="20" fillId="0" borderId="48" xfId="1" applyNumberFormat="1" applyFont="1" applyFill="1" applyBorder="1" applyAlignment="1" applyProtection="1">
      <alignment horizontal="left" vertical="center"/>
      <protection hidden="1"/>
    </xf>
    <xf numFmtId="0" fontId="18" fillId="0" borderId="50"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8"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24" fillId="0" borderId="0" xfId="1" applyNumberFormat="1" applyFont="1" applyFill="1" applyBorder="1" applyAlignment="1" applyProtection="1">
      <alignment horizontal="left" vertical="center"/>
      <protection locked="0"/>
    </xf>
    <xf numFmtId="49" fontId="24" fillId="0" borderId="51" xfId="1" applyNumberFormat="1" applyFont="1" applyFill="1" applyBorder="1" applyAlignment="1" applyProtection="1">
      <alignment horizontal="left" vertical="center"/>
      <protection locked="0"/>
    </xf>
    <xf numFmtId="0" fontId="18" fillId="0" borderId="49" xfId="1" applyFont="1" applyFill="1" applyBorder="1" applyAlignment="1" applyProtection="1">
      <alignment horizontal="left" vertical="center"/>
      <protection hidden="1"/>
    </xf>
    <xf numFmtId="0" fontId="18" fillId="0" borderId="12" xfId="1" applyFont="1" applyFill="1" applyBorder="1" applyAlignment="1" applyProtection="1">
      <alignment horizontal="left" vertical="center"/>
      <protection hidden="1"/>
    </xf>
    <xf numFmtId="0" fontId="18" fillId="0" borderId="43"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18" fillId="0" borderId="3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46" xfId="1" applyFont="1" applyFill="1" applyBorder="1" applyAlignment="1" applyProtection="1">
      <alignment horizontal="left"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0" fontId="9" fillId="0" borderId="33" xfId="1" applyFont="1" applyFill="1" applyBorder="1" applyAlignment="1" applyProtection="1">
      <alignment horizontal="left" vertical="top" wrapText="1"/>
      <protection hidden="1"/>
    </xf>
    <xf numFmtId="0" fontId="9" fillId="0" borderId="34" xfId="1" applyFont="1" applyFill="1" applyBorder="1" applyAlignment="1" applyProtection="1">
      <alignment horizontal="left" vertical="top" wrapText="1"/>
      <protection hidden="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protection hidden="1"/>
    </xf>
    <xf numFmtId="0" fontId="12" fillId="3" borderId="11" xfId="1" applyFont="1" applyFill="1" applyBorder="1" applyAlignment="1" applyProtection="1">
      <alignment horizontal="center" vertical="center" wrapText="1"/>
      <protection hidden="1"/>
    </xf>
    <xf numFmtId="7" fontId="12" fillId="3" borderId="9" xfId="1" applyNumberFormat="1" applyFont="1" applyFill="1" applyBorder="1" applyAlignment="1" applyProtection="1">
      <alignment horizontal="right" vertical="center"/>
      <protection hidden="1"/>
    </xf>
    <xf numFmtId="7" fontId="12" fillId="3" borderId="36" xfId="1" applyNumberFormat="1" applyFont="1" applyFill="1" applyBorder="1" applyAlignment="1" applyProtection="1">
      <alignment horizontal="right" vertical="center"/>
      <protection hidden="1"/>
    </xf>
    <xf numFmtId="49" fontId="15" fillId="0" borderId="3" xfId="1" applyNumberFormat="1" applyFont="1" applyFill="1" applyBorder="1" applyAlignment="1" applyProtection="1">
      <alignment horizontal="left" vertical="top"/>
      <protection locked="0"/>
    </xf>
    <xf numFmtId="0" fontId="17" fillId="6" borderId="42" xfId="1" applyFont="1" applyFill="1" applyBorder="1" applyAlignment="1" applyProtection="1">
      <alignment horizontal="center" vertical="center"/>
      <protection hidden="1"/>
    </xf>
    <xf numFmtId="0" fontId="17" fillId="6" borderId="3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6"/>
  <sheetViews>
    <sheetView tabSelected="1" zoomScale="55" zoomScaleNormal="55" zoomScalePageLayoutView="70" workbookViewId="0">
      <selection activeCell="E5" sqref="E5"/>
    </sheetView>
  </sheetViews>
  <sheetFormatPr defaultRowHeight="15" x14ac:dyDescent="0.25"/>
  <cols>
    <col min="1" max="1" width="11.09765625" style="24" customWidth="1"/>
    <col min="2" max="2" width="23.19921875" style="25" customWidth="1"/>
    <col min="3" max="3" width="82.796875" style="25" customWidth="1"/>
    <col min="4" max="4" width="19.19921875" style="25" customWidth="1"/>
    <col min="5" max="5" width="21.19921875" style="24" customWidth="1"/>
    <col min="6" max="6" width="8.796875" style="3"/>
    <col min="7" max="22" width="4" style="3" customWidth="1"/>
    <col min="23" max="16384" width="8.796875" style="3"/>
  </cols>
  <sheetData>
    <row r="1" spans="1:5" ht="39" customHeight="1" thickBot="1" x14ac:dyDescent="0.3">
      <c r="A1" s="105" t="s">
        <v>78</v>
      </c>
      <c r="B1" s="117" t="s">
        <v>79</v>
      </c>
      <c r="C1" s="117"/>
      <c r="D1" s="117"/>
      <c r="E1" s="118"/>
    </row>
    <row r="2" spans="1:5" ht="39" customHeight="1" thickBot="1" x14ac:dyDescent="0.3">
      <c r="A2" s="119" t="s">
        <v>1</v>
      </c>
      <c r="B2" s="120"/>
      <c r="C2" s="120"/>
      <c r="D2" s="1" t="s">
        <v>2</v>
      </c>
      <c r="E2" s="2">
        <f>SUM(E5:E9)</f>
        <v>0</v>
      </c>
    </row>
    <row r="3" spans="1:5" s="7" customFormat="1" ht="21.75" customHeight="1" x14ac:dyDescent="0.2">
      <c r="A3" s="4"/>
      <c r="B3" s="5"/>
      <c r="C3" s="121" t="s">
        <v>3</v>
      </c>
      <c r="D3" s="122"/>
      <c r="E3" s="6"/>
    </row>
    <row r="4" spans="1:5" s="7" customFormat="1" ht="36" customHeight="1" thickBot="1" x14ac:dyDescent="0.25">
      <c r="A4" s="8" t="s">
        <v>4</v>
      </c>
      <c r="B4" s="9" t="s">
        <v>5</v>
      </c>
      <c r="C4" s="10" t="s">
        <v>6</v>
      </c>
      <c r="D4" s="11" t="s">
        <v>76</v>
      </c>
      <c r="E4" s="12" t="s">
        <v>7</v>
      </c>
    </row>
    <row r="5" spans="1:5" s="13" customFormat="1" ht="256.5" thickTop="1" thickBot="1" x14ac:dyDescent="0.25">
      <c r="A5" s="16" t="s">
        <v>80</v>
      </c>
      <c r="B5" s="14" t="s">
        <v>81</v>
      </c>
      <c r="C5" s="17" t="s">
        <v>82</v>
      </c>
      <c r="D5" s="18" t="s">
        <v>77</v>
      </c>
      <c r="E5" s="15"/>
    </row>
    <row r="6" spans="1:5" s="13" customFormat="1" ht="91.5" thickTop="1" thickBot="1" x14ac:dyDescent="0.25">
      <c r="A6" s="16" t="s">
        <v>83</v>
      </c>
      <c r="B6" s="14" t="s">
        <v>84</v>
      </c>
      <c r="C6" s="17" t="s">
        <v>85</v>
      </c>
      <c r="D6" s="18" t="s">
        <v>77</v>
      </c>
      <c r="E6" s="15"/>
    </row>
    <row r="7" spans="1:5" s="13" customFormat="1" ht="76.5" thickTop="1" thickBot="1" x14ac:dyDescent="0.25">
      <c r="A7" s="16" t="s">
        <v>86</v>
      </c>
      <c r="B7" s="14" t="s">
        <v>87</v>
      </c>
      <c r="C7" s="17" t="s">
        <v>88</v>
      </c>
      <c r="D7" s="18" t="s">
        <v>77</v>
      </c>
      <c r="E7" s="15"/>
    </row>
    <row r="8" spans="1:5" s="13" customFormat="1" ht="151.5" thickTop="1" thickBot="1" x14ac:dyDescent="0.25">
      <c r="A8" s="16" t="s">
        <v>89</v>
      </c>
      <c r="B8" s="14" t="s">
        <v>90</v>
      </c>
      <c r="C8" s="17" t="s">
        <v>91</v>
      </c>
      <c r="D8" s="18" t="s">
        <v>77</v>
      </c>
      <c r="E8" s="15"/>
    </row>
    <row r="9" spans="1:5" s="13" customFormat="1" ht="121.5" thickTop="1" thickBot="1" x14ac:dyDescent="0.25">
      <c r="A9" s="112" t="s">
        <v>92</v>
      </c>
      <c r="B9" s="113" t="s">
        <v>93</v>
      </c>
      <c r="C9" s="114" t="s">
        <v>94</v>
      </c>
      <c r="D9" s="115" t="s">
        <v>77</v>
      </c>
      <c r="E9" s="116"/>
    </row>
    <row r="10" spans="1:5" s="13" customFormat="1" ht="150" hidden="1" customHeight="1" thickBot="1" x14ac:dyDescent="0.25">
      <c r="A10" s="107"/>
      <c r="B10" s="108"/>
      <c r="C10" s="109"/>
      <c r="D10" s="110"/>
      <c r="E10" s="111"/>
    </row>
    <row r="11" spans="1:5" s="13" customFormat="1" ht="150" hidden="1" customHeight="1" thickTop="1" thickBot="1" x14ac:dyDescent="0.25">
      <c r="A11" s="16"/>
      <c r="B11" s="14"/>
      <c r="C11" s="17"/>
      <c r="D11" s="18"/>
      <c r="E11" s="15"/>
    </row>
    <row r="12" spans="1:5" s="13" customFormat="1" ht="150" hidden="1" customHeight="1" thickTop="1" thickBot="1" x14ac:dyDescent="0.25">
      <c r="A12" s="16"/>
      <c r="B12" s="14"/>
      <c r="C12" s="17"/>
      <c r="D12" s="18"/>
      <c r="E12" s="15"/>
    </row>
    <row r="13" spans="1:5" s="13" customFormat="1" ht="150" hidden="1" customHeight="1" thickTop="1" thickBot="1" x14ac:dyDescent="0.25">
      <c r="A13" s="16"/>
      <c r="B13" s="14"/>
      <c r="C13" s="17"/>
      <c r="D13" s="18"/>
      <c r="E13" s="15"/>
    </row>
    <row r="14" spans="1:5" s="13" customFormat="1" ht="150" hidden="1" customHeight="1" thickTop="1" thickBot="1" x14ac:dyDescent="0.25">
      <c r="A14" s="16"/>
      <c r="B14" s="14"/>
      <c r="C14" s="17"/>
      <c r="D14" s="18"/>
      <c r="E14" s="15"/>
    </row>
    <row r="15" spans="1:5" s="13" customFormat="1" ht="150" hidden="1" customHeight="1" thickTop="1" thickBot="1" x14ac:dyDescent="0.25">
      <c r="A15" s="16"/>
      <c r="B15" s="14"/>
      <c r="C15" s="17"/>
      <c r="D15" s="18"/>
      <c r="E15" s="15"/>
    </row>
    <row r="16" spans="1:5" s="13" customFormat="1" ht="150" hidden="1" customHeight="1" thickTop="1" thickBot="1" x14ac:dyDescent="0.25">
      <c r="A16" s="16"/>
      <c r="B16" s="14"/>
      <c r="C16" s="17"/>
      <c r="D16" s="18"/>
      <c r="E16" s="15"/>
    </row>
    <row r="17" spans="1:5" s="13" customFormat="1" ht="150" hidden="1" customHeight="1" thickTop="1" thickBot="1" x14ac:dyDescent="0.25">
      <c r="A17" s="16"/>
      <c r="B17" s="14"/>
      <c r="C17" s="17"/>
      <c r="D17" s="18"/>
      <c r="E17" s="15"/>
    </row>
    <row r="18" spans="1:5" s="13" customFormat="1" ht="150" hidden="1" customHeight="1" thickTop="1" thickBot="1" x14ac:dyDescent="0.25">
      <c r="A18" s="16"/>
      <c r="B18" s="14"/>
      <c r="C18" s="17"/>
      <c r="D18" s="18"/>
      <c r="E18" s="15"/>
    </row>
    <row r="19" spans="1:5" s="13" customFormat="1" ht="150" hidden="1" customHeight="1" thickTop="1" thickBot="1" x14ac:dyDescent="0.25">
      <c r="A19" s="16"/>
      <c r="B19" s="14"/>
      <c r="C19" s="17"/>
      <c r="D19" s="18"/>
      <c r="E19" s="15"/>
    </row>
    <row r="20" spans="1:5" s="13" customFormat="1" ht="150" hidden="1" customHeight="1" thickTop="1" thickBot="1" x14ac:dyDescent="0.25">
      <c r="A20" s="16"/>
      <c r="B20" s="14"/>
      <c r="C20" s="17"/>
      <c r="D20" s="18"/>
      <c r="E20" s="15"/>
    </row>
    <row r="21" spans="1:5" s="13" customFormat="1" ht="150" hidden="1" customHeight="1" thickTop="1" thickBot="1" x14ac:dyDescent="0.25">
      <c r="A21" s="16"/>
      <c r="B21" s="14"/>
      <c r="C21" s="17"/>
      <c r="D21" s="18"/>
      <c r="E21" s="15"/>
    </row>
    <row r="22" spans="1:5" s="13" customFormat="1" ht="150" hidden="1" customHeight="1" thickTop="1" thickBot="1" x14ac:dyDescent="0.25">
      <c r="A22" s="16"/>
      <c r="B22" s="14"/>
      <c r="C22" s="17"/>
      <c r="D22" s="18"/>
      <c r="E22" s="15"/>
    </row>
    <row r="23" spans="1:5" s="13" customFormat="1" ht="150" hidden="1" customHeight="1" thickTop="1" thickBot="1" x14ac:dyDescent="0.25">
      <c r="A23" s="16"/>
      <c r="B23" s="14"/>
      <c r="C23" s="17"/>
      <c r="D23" s="18"/>
      <c r="E23" s="15"/>
    </row>
    <row r="24" spans="1:5" s="13" customFormat="1" ht="150" hidden="1" customHeight="1" thickTop="1" thickBot="1" x14ac:dyDescent="0.25">
      <c r="A24" s="16"/>
      <c r="B24" s="14"/>
      <c r="C24" s="17"/>
      <c r="D24" s="18"/>
      <c r="E24" s="15"/>
    </row>
    <row r="25" spans="1:5" s="13" customFormat="1" ht="150" hidden="1" customHeight="1" thickTop="1" thickBot="1" x14ac:dyDescent="0.25">
      <c r="A25" s="16"/>
      <c r="B25" s="14"/>
      <c r="C25" s="17"/>
      <c r="D25" s="18"/>
      <c r="E25" s="15"/>
    </row>
    <row r="26" spans="1:5" s="13" customFormat="1" ht="150" hidden="1" customHeight="1" thickTop="1" thickBot="1" x14ac:dyDescent="0.25">
      <c r="A26" s="16"/>
      <c r="B26" s="14"/>
      <c r="C26" s="17"/>
      <c r="D26" s="18"/>
      <c r="E26" s="15"/>
    </row>
    <row r="27" spans="1:5" s="13" customFormat="1" ht="150" hidden="1" customHeight="1" thickTop="1" thickBot="1" x14ac:dyDescent="0.25">
      <c r="A27" s="16"/>
      <c r="B27" s="14"/>
      <c r="C27" s="17"/>
      <c r="D27" s="18"/>
      <c r="E27" s="15"/>
    </row>
    <row r="28" spans="1:5" s="13" customFormat="1" ht="150" hidden="1" customHeight="1" thickTop="1" thickBot="1" x14ac:dyDescent="0.25">
      <c r="A28" s="16"/>
      <c r="B28" s="14"/>
      <c r="C28" s="17"/>
      <c r="D28" s="18"/>
      <c r="E28" s="15"/>
    </row>
    <row r="29" spans="1:5" s="13" customFormat="1" ht="150" hidden="1" customHeight="1" thickTop="1" thickBot="1" x14ac:dyDescent="0.25">
      <c r="A29" s="16"/>
      <c r="B29" s="14"/>
      <c r="C29" s="17"/>
      <c r="D29" s="18"/>
      <c r="E29" s="15"/>
    </row>
    <row r="30" spans="1:5" s="13" customFormat="1" ht="150" hidden="1" customHeight="1" thickTop="1" thickBot="1" x14ac:dyDescent="0.25">
      <c r="A30" s="16"/>
      <c r="B30" s="14"/>
      <c r="C30" s="17"/>
      <c r="D30" s="18"/>
      <c r="E30" s="15"/>
    </row>
    <row r="31" spans="1:5" s="13" customFormat="1" ht="150" hidden="1" customHeight="1" thickTop="1" thickBot="1" x14ac:dyDescent="0.25">
      <c r="A31" s="16"/>
      <c r="B31" s="14"/>
      <c r="C31" s="17"/>
      <c r="D31" s="18"/>
      <c r="E31" s="15"/>
    </row>
    <row r="32" spans="1:5" s="13" customFormat="1" ht="150" hidden="1" customHeight="1" thickTop="1" thickBot="1" x14ac:dyDescent="0.25">
      <c r="A32" s="16"/>
      <c r="B32" s="14"/>
      <c r="C32" s="17"/>
      <c r="D32" s="18"/>
      <c r="E32" s="15"/>
    </row>
    <row r="33" spans="1:5" s="13" customFormat="1" ht="150" hidden="1" customHeight="1" thickTop="1" thickBot="1" x14ac:dyDescent="0.25">
      <c r="A33" s="16"/>
      <c r="B33" s="14"/>
      <c r="C33" s="17"/>
      <c r="D33" s="18"/>
      <c r="E33" s="15"/>
    </row>
    <row r="34" spans="1:5" s="13" customFormat="1" ht="150" hidden="1" customHeight="1" thickTop="1" thickBot="1" x14ac:dyDescent="0.25">
      <c r="A34" s="16"/>
      <c r="B34" s="14"/>
      <c r="C34" s="17"/>
      <c r="D34" s="18"/>
      <c r="E34" s="15"/>
    </row>
    <row r="35" spans="1:5" s="13" customFormat="1" ht="150" hidden="1" customHeight="1" thickTop="1" thickBot="1" x14ac:dyDescent="0.25">
      <c r="A35" s="19"/>
      <c r="B35" s="20"/>
      <c r="C35" s="21"/>
      <c r="D35" s="22"/>
      <c r="E35" s="23"/>
    </row>
    <row r="36" spans="1:5" s="13" customFormat="1" ht="150" hidden="1" customHeight="1" thickTop="1" thickBot="1" x14ac:dyDescent="0.25">
      <c r="A36" s="19"/>
      <c r="B36" s="20"/>
      <c r="C36" s="21"/>
      <c r="D36" s="22"/>
      <c r="E36" s="23"/>
    </row>
  </sheetData>
  <mergeCells count="3">
    <mergeCell ref="B1:E1"/>
    <mergeCell ref="A2:C2"/>
    <mergeCell ref="C3:D3"/>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F18" sqref="F18"/>
    </sheetView>
  </sheetViews>
  <sheetFormatPr defaultColWidth="6.3984375" defaultRowHeight="11.25" x14ac:dyDescent="0.2"/>
  <cols>
    <col min="1" max="1" width="2.19921875" style="102" customWidth="1"/>
    <col min="2" max="2" width="6" style="102" customWidth="1"/>
    <col min="3" max="3" width="7.3984375" style="102" customWidth="1"/>
    <col min="4" max="4" width="7" style="102" customWidth="1"/>
    <col min="5" max="5" width="8" style="102" customWidth="1"/>
    <col min="6" max="6" width="57.296875" style="102" customWidth="1"/>
    <col min="7" max="7" width="6.296875" style="104" customWidth="1"/>
    <col min="8" max="8" width="9.09765625" style="104" customWidth="1"/>
    <col min="9" max="9" width="7.59765625" style="104" customWidth="1"/>
    <col min="10" max="10" width="7.09765625" style="104" customWidth="1"/>
    <col min="11" max="11" width="9" style="104" customWidth="1"/>
    <col min="12" max="12" width="13.296875" style="104" customWidth="1"/>
    <col min="13" max="14" width="19.796875" style="102" customWidth="1"/>
    <col min="15" max="15" width="6.3984375" style="102" customWidth="1"/>
    <col min="16" max="16384" width="6.3984375" style="102"/>
  </cols>
  <sheetData>
    <row r="1" spans="1:15" s="26" customFormat="1" ht="30.75" customHeight="1" thickTop="1" thickBot="1" x14ac:dyDescent="0.25">
      <c r="B1" s="154" t="s">
        <v>8</v>
      </c>
      <c r="C1" s="155"/>
      <c r="D1" s="155"/>
      <c r="E1" s="27"/>
      <c r="F1" s="27" t="s">
        <v>9</v>
      </c>
      <c r="G1" s="27"/>
      <c r="H1" s="28"/>
      <c r="I1" s="29"/>
      <c r="J1" s="30"/>
      <c r="K1" s="30"/>
      <c r="L1" s="31" t="s">
        <v>10</v>
      </c>
      <c r="M1" s="32"/>
    </row>
    <row r="2" spans="1:15" s="26" customFormat="1" ht="57" customHeight="1" thickTop="1" thickBot="1" x14ac:dyDescent="0.25">
      <c r="B2" s="156" t="s">
        <v>11</v>
      </c>
      <c r="C2" s="157"/>
      <c r="D2" s="33"/>
      <c r="E2" s="34"/>
      <c r="F2" s="106" t="str">
        <f>'Požadavky na výkon a fukci P+R'!B1</f>
        <v>Rekonstrukce a výstavba PZS na přejezdu P1740 v km 11,285 trati Rakovník - Kralovice</v>
      </c>
      <c r="G2" s="35"/>
      <c r="H2" s="36"/>
      <c r="I2" s="158" t="s">
        <v>12</v>
      </c>
      <c r="J2" s="159"/>
      <c r="K2" s="160">
        <f>SUM(L26+L36)</f>
        <v>0</v>
      </c>
      <c r="L2" s="161"/>
    </row>
    <row r="3" spans="1:15" s="26" customFormat="1" ht="42.75" customHeight="1" thickTop="1" thickBot="1" x14ac:dyDescent="0.25">
      <c r="B3" s="37" t="s">
        <v>13</v>
      </c>
      <c r="C3" s="38"/>
      <c r="D3" s="162" t="s">
        <v>10</v>
      </c>
      <c r="E3" s="162"/>
      <c r="F3" s="39" t="s">
        <v>14</v>
      </c>
      <c r="G3" s="40"/>
      <c r="H3" s="41"/>
      <c r="I3" s="42"/>
      <c r="J3" s="43"/>
      <c r="K3" s="163"/>
      <c r="L3" s="164"/>
    </row>
    <row r="4" spans="1:15" s="26" customFormat="1" ht="18" customHeight="1" thickTop="1" x14ac:dyDescent="0.2">
      <c r="B4" s="145" t="s">
        <v>15</v>
      </c>
      <c r="C4" s="139"/>
      <c r="D4" s="146"/>
      <c r="E4" s="44"/>
      <c r="F4" s="45" t="s">
        <v>16</v>
      </c>
      <c r="G4" s="46"/>
      <c r="H4" s="47"/>
      <c r="I4" s="147" t="s">
        <v>17</v>
      </c>
      <c r="J4" s="148"/>
      <c r="K4" s="48"/>
      <c r="L4" s="49"/>
    </row>
    <row r="5" spans="1:15" s="26" customFormat="1" ht="18" customHeight="1" x14ac:dyDescent="0.2">
      <c r="B5" s="50" t="s">
        <v>18</v>
      </c>
      <c r="C5" s="51"/>
      <c r="D5" s="51"/>
      <c r="E5" s="44" t="s">
        <v>19</v>
      </c>
      <c r="F5" s="149" t="s">
        <v>20</v>
      </c>
      <c r="G5" s="149"/>
      <c r="H5" s="150"/>
      <c r="I5" s="151" t="s">
        <v>21</v>
      </c>
      <c r="J5" s="146"/>
      <c r="K5" s="52"/>
      <c r="L5" s="53"/>
    </row>
    <row r="6" spans="1:15" s="26" customFormat="1" ht="18" customHeight="1" x14ac:dyDescent="0.2">
      <c r="B6" s="50" t="s">
        <v>22</v>
      </c>
      <c r="C6" s="51"/>
      <c r="D6" s="51"/>
      <c r="E6" s="52" t="s">
        <v>23</v>
      </c>
      <c r="F6" s="152"/>
      <c r="G6" s="152"/>
      <c r="H6" s="153"/>
      <c r="I6" s="151" t="s">
        <v>24</v>
      </c>
      <c r="J6" s="146"/>
      <c r="K6" s="52"/>
      <c r="L6" s="53"/>
      <c r="O6" s="54"/>
    </row>
    <row r="7" spans="1:15" s="26" customFormat="1" ht="18" customHeight="1" x14ac:dyDescent="0.2">
      <c r="B7" s="133" t="s">
        <v>25</v>
      </c>
      <c r="C7" s="134"/>
      <c r="D7" s="134"/>
      <c r="E7" s="55">
        <v>44530</v>
      </c>
      <c r="F7" s="135" t="s">
        <v>26</v>
      </c>
      <c r="G7" s="136"/>
      <c r="H7" s="137"/>
      <c r="I7" s="138" t="s">
        <v>27</v>
      </c>
      <c r="J7" s="139"/>
      <c r="K7" s="56">
        <v>2020</v>
      </c>
      <c r="L7" s="57"/>
      <c r="O7" s="58"/>
    </row>
    <row r="8" spans="1:15" s="26" customFormat="1" ht="19.5" customHeight="1" thickBot="1" x14ac:dyDescent="0.25">
      <c r="B8" s="140" t="s">
        <v>28</v>
      </c>
      <c r="C8" s="141"/>
      <c r="D8" s="141"/>
      <c r="E8" s="59">
        <v>44895</v>
      </c>
      <c r="F8" s="60" t="s">
        <v>29</v>
      </c>
      <c r="G8" s="142" t="s">
        <v>30</v>
      </c>
      <c r="H8" s="143"/>
      <c r="I8" s="144" t="s">
        <v>31</v>
      </c>
      <c r="J8" s="134"/>
      <c r="K8" s="61"/>
      <c r="L8" s="62"/>
    </row>
    <row r="9" spans="1:15" s="26" customFormat="1" ht="9.75" customHeight="1" x14ac:dyDescent="0.2">
      <c r="B9" s="125" t="s">
        <v>0</v>
      </c>
      <c r="C9" s="126"/>
      <c r="D9" s="126"/>
      <c r="E9" s="126"/>
      <c r="F9" s="126"/>
      <c r="G9" s="126"/>
      <c r="H9" s="126"/>
      <c r="I9" s="126"/>
      <c r="J9" s="126"/>
      <c r="K9" s="63" t="s">
        <v>21</v>
      </c>
      <c r="L9" s="64">
        <v>0</v>
      </c>
    </row>
    <row r="10" spans="1:15" s="26" customFormat="1" ht="15" customHeight="1" x14ac:dyDescent="0.2">
      <c r="B10" s="127" t="s">
        <v>32</v>
      </c>
      <c r="C10" s="129" t="s">
        <v>33</v>
      </c>
      <c r="D10" s="129" t="s">
        <v>34</v>
      </c>
      <c r="E10" s="129" t="s">
        <v>35</v>
      </c>
      <c r="F10" s="131" t="s">
        <v>36</v>
      </c>
      <c r="G10" s="131" t="s">
        <v>37</v>
      </c>
      <c r="H10" s="131" t="s">
        <v>38</v>
      </c>
      <c r="I10" s="129" t="s">
        <v>39</v>
      </c>
      <c r="J10" s="129" t="s">
        <v>40</v>
      </c>
      <c r="K10" s="123" t="s">
        <v>41</v>
      </c>
      <c r="L10" s="124"/>
    </row>
    <row r="11" spans="1:15" s="26" customFormat="1" ht="15" customHeight="1" x14ac:dyDescent="0.2">
      <c r="B11" s="127"/>
      <c r="C11" s="129"/>
      <c r="D11" s="129"/>
      <c r="E11" s="129"/>
      <c r="F11" s="131"/>
      <c r="G11" s="131"/>
      <c r="H11" s="131"/>
      <c r="I11" s="129"/>
      <c r="J11" s="129"/>
      <c r="K11" s="123"/>
      <c r="L11" s="124"/>
    </row>
    <row r="12" spans="1:15" s="26" customFormat="1" ht="12.75" customHeight="1" thickBot="1" x14ac:dyDescent="0.25">
      <c r="B12" s="128"/>
      <c r="C12" s="130"/>
      <c r="D12" s="130"/>
      <c r="E12" s="130"/>
      <c r="F12" s="132"/>
      <c r="G12" s="132"/>
      <c r="H12" s="132"/>
      <c r="I12" s="130"/>
      <c r="J12" s="130"/>
      <c r="K12" s="65" t="s">
        <v>42</v>
      </c>
      <c r="L12" s="66" t="s">
        <v>43</v>
      </c>
    </row>
    <row r="13" spans="1:15" s="73" customFormat="1" ht="15" customHeight="1" thickBot="1" x14ac:dyDescent="0.25">
      <c r="A13" s="67" t="s">
        <v>44</v>
      </c>
      <c r="B13" s="68" t="s">
        <v>45</v>
      </c>
      <c r="C13" s="69">
        <v>1</v>
      </c>
      <c r="D13" s="70"/>
      <c r="E13" s="70"/>
      <c r="F13" s="71" t="s">
        <v>46</v>
      </c>
      <c r="G13" s="69"/>
      <c r="H13" s="69"/>
      <c r="I13" s="69"/>
      <c r="J13" s="69"/>
      <c r="K13" s="69"/>
      <c r="L13" s="72"/>
    </row>
    <row r="14" spans="1:15" s="73" customFormat="1" ht="13.5" customHeight="1" thickBot="1" x14ac:dyDescent="0.25">
      <c r="A14" s="74" t="s">
        <v>47</v>
      </c>
      <c r="B14" s="75">
        <f>1+MAX($B$13:B13)</f>
        <v>1</v>
      </c>
      <c r="C14" s="76" t="s">
        <v>48</v>
      </c>
      <c r="D14" s="77"/>
      <c r="E14" s="78" t="s">
        <v>49</v>
      </c>
      <c r="F14" s="79" t="s">
        <v>50</v>
      </c>
      <c r="G14" s="78" t="s">
        <v>51</v>
      </c>
      <c r="H14" s="80">
        <v>1</v>
      </c>
      <c r="I14" s="78"/>
      <c r="J14" s="81" t="str">
        <f>IF(I14=0,"",I14*H14)</f>
        <v/>
      </c>
      <c r="K14" s="82"/>
      <c r="L14" s="83">
        <f>ROUND((ROUND(H14,3))*(ROUND(K14,2)),2)</f>
        <v>0</v>
      </c>
    </row>
    <row r="15" spans="1:15" s="73" customFormat="1" ht="12.75" customHeight="1" x14ac:dyDescent="0.2">
      <c r="A15" s="74" t="s">
        <v>52</v>
      </c>
      <c r="B15" s="84"/>
      <c r="C15" s="85"/>
      <c r="D15" s="85"/>
      <c r="E15" s="85"/>
      <c r="F15" s="86" t="s">
        <v>53</v>
      </c>
      <c r="G15" s="87"/>
      <c r="H15" s="87"/>
      <c r="I15" s="87"/>
      <c r="J15" s="87"/>
      <c r="K15" s="87"/>
      <c r="L15" s="88"/>
    </row>
    <row r="16" spans="1:15" s="73" customFormat="1" ht="12.75" customHeight="1" x14ac:dyDescent="0.2">
      <c r="A16" s="74" t="s">
        <v>54</v>
      </c>
      <c r="B16" s="84"/>
      <c r="C16" s="85"/>
      <c r="D16" s="85"/>
      <c r="E16" s="85"/>
      <c r="F16" s="89" t="s">
        <v>55</v>
      </c>
      <c r="G16" s="87"/>
      <c r="H16" s="87"/>
      <c r="I16" s="87"/>
      <c r="J16" s="87"/>
      <c r="K16" s="87"/>
      <c r="L16" s="88"/>
    </row>
    <row r="17" spans="1:12" s="73" customFormat="1" ht="72" customHeight="1" thickBot="1" x14ac:dyDescent="0.25">
      <c r="A17" s="74" t="s">
        <v>56</v>
      </c>
      <c r="B17" s="90"/>
      <c r="C17" s="91"/>
      <c r="D17" s="91"/>
      <c r="E17" s="91"/>
      <c r="F17" s="92" t="s">
        <v>57</v>
      </c>
      <c r="G17" s="93"/>
      <c r="H17" s="93"/>
      <c r="I17" s="93"/>
      <c r="J17" s="93"/>
      <c r="K17" s="93"/>
      <c r="L17" s="94"/>
    </row>
    <row r="18" spans="1:12" s="73" customFormat="1" ht="13.5" customHeight="1" thickBot="1" x14ac:dyDescent="0.25">
      <c r="A18" s="74" t="s">
        <v>47</v>
      </c>
      <c r="B18" s="95">
        <f>1+MAX($B$13:B17)</f>
        <v>2</v>
      </c>
      <c r="C18" s="76" t="s">
        <v>58</v>
      </c>
      <c r="D18" s="77"/>
      <c r="E18" s="78" t="s">
        <v>49</v>
      </c>
      <c r="F18" s="79" t="s">
        <v>59</v>
      </c>
      <c r="G18" s="78" t="s">
        <v>51</v>
      </c>
      <c r="H18" s="80">
        <v>1</v>
      </c>
      <c r="I18" s="78"/>
      <c r="J18" s="81" t="str">
        <f>IF(I18=0,"",I18*H18)</f>
        <v/>
      </c>
      <c r="K18" s="82"/>
      <c r="L18" s="83">
        <f>ROUND((ROUND(H18,3))*(ROUND(K18,2)),2)</f>
        <v>0</v>
      </c>
    </row>
    <row r="19" spans="1:12" s="73" customFormat="1" ht="12.75" customHeight="1" x14ac:dyDescent="0.2">
      <c r="A19" s="74" t="s">
        <v>52</v>
      </c>
      <c r="B19" s="84"/>
      <c r="C19" s="85"/>
      <c r="D19" s="85"/>
      <c r="E19" s="85"/>
      <c r="F19" s="86" t="s">
        <v>60</v>
      </c>
      <c r="G19" s="87"/>
      <c r="H19" s="87"/>
      <c r="I19" s="87"/>
      <c r="J19" s="87"/>
      <c r="K19" s="87"/>
      <c r="L19" s="88"/>
    </row>
    <row r="20" spans="1:12" s="73" customFormat="1" ht="12.75" customHeight="1" x14ac:dyDescent="0.2">
      <c r="A20" s="74" t="s">
        <v>54</v>
      </c>
      <c r="B20" s="84"/>
      <c r="C20" s="85"/>
      <c r="D20" s="85"/>
      <c r="E20" s="85"/>
      <c r="F20" s="89" t="s">
        <v>55</v>
      </c>
      <c r="G20" s="87"/>
      <c r="H20" s="87"/>
      <c r="I20" s="87"/>
      <c r="J20" s="87"/>
      <c r="K20" s="87"/>
      <c r="L20" s="88"/>
    </row>
    <row r="21" spans="1:12" s="73" customFormat="1" ht="81" customHeight="1" thickBot="1" x14ac:dyDescent="0.25">
      <c r="A21" s="74" t="s">
        <v>56</v>
      </c>
      <c r="B21" s="90"/>
      <c r="C21" s="91"/>
      <c r="D21" s="91"/>
      <c r="E21" s="91"/>
      <c r="F21" s="92" t="s">
        <v>61</v>
      </c>
      <c r="G21" s="93"/>
      <c r="H21" s="93"/>
      <c r="I21" s="93"/>
      <c r="J21" s="93"/>
      <c r="K21" s="93"/>
      <c r="L21" s="94"/>
    </row>
    <row r="22" spans="1:12" s="73" customFormat="1" ht="13.5" customHeight="1" thickBot="1" x14ac:dyDescent="0.25">
      <c r="A22" s="74" t="s">
        <v>47</v>
      </c>
      <c r="B22" s="95">
        <f>1+MAX($B$13:B21)</f>
        <v>3</v>
      </c>
      <c r="C22" s="76" t="s">
        <v>62</v>
      </c>
      <c r="D22" s="77"/>
      <c r="E22" s="78" t="s">
        <v>49</v>
      </c>
      <c r="F22" s="79" t="s">
        <v>63</v>
      </c>
      <c r="G22" s="78" t="s">
        <v>51</v>
      </c>
      <c r="H22" s="80">
        <v>1</v>
      </c>
      <c r="I22" s="78"/>
      <c r="J22" s="81" t="str">
        <f>IF(I22=0,"",I22*H22)</f>
        <v/>
      </c>
      <c r="K22" s="82"/>
      <c r="L22" s="83">
        <f>ROUND((ROUND(H22,3))*(ROUND(K22,2)),2)</f>
        <v>0</v>
      </c>
    </row>
    <row r="23" spans="1:12" s="73" customFormat="1" ht="12.75" customHeight="1" x14ac:dyDescent="0.2">
      <c r="A23" s="74" t="s">
        <v>52</v>
      </c>
      <c r="B23" s="84"/>
      <c r="C23" s="85"/>
      <c r="D23" s="85"/>
      <c r="E23" s="85"/>
      <c r="F23" s="86" t="s">
        <v>64</v>
      </c>
      <c r="G23" s="87"/>
      <c r="H23" s="87"/>
      <c r="I23" s="87"/>
      <c r="J23" s="87"/>
      <c r="K23" s="87"/>
      <c r="L23" s="88"/>
    </row>
    <row r="24" spans="1:12" s="73" customFormat="1" ht="12.75" customHeight="1" x14ac:dyDescent="0.2">
      <c r="A24" s="74" t="s">
        <v>54</v>
      </c>
      <c r="B24" s="84"/>
      <c r="C24" s="85"/>
      <c r="D24" s="85"/>
      <c r="E24" s="85"/>
      <c r="F24" s="89" t="s">
        <v>55</v>
      </c>
      <c r="G24" s="87"/>
      <c r="H24" s="87"/>
      <c r="I24" s="87"/>
      <c r="J24" s="87"/>
      <c r="K24" s="87"/>
      <c r="L24" s="88"/>
    </row>
    <row r="25" spans="1:12" s="73" customFormat="1" ht="42.75" customHeight="1" thickBot="1" x14ac:dyDescent="0.25">
      <c r="A25" s="74" t="s">
        <v>56</v>
      </c>
      <c r="B25" s="90"/>
      <c r="C25" s="91"/>
      <c r="D25" s="91"/>
      <c r="E25" s="91"/>
      <c r="F25" s="92" t="s">
        <v>65</v>
      </c>
      <c r="G25" s="93"/>
      <c r="H25" s="93"/>
      <c r="I25" s="93"/>
      <c r="J25" s="93"/>
      <c r="K25" s="93"/>
      <c r="L25" s="94"/>
    </row>
    <row r="26" spans="1:12" ht="13.5" thickBot="1" x14ac:dyDescent="0.25">
      <c r="A26" s="96" t="s">
        <v>66</v>
      </c>
      <c r="B26" s="97" t="s">
        <v>67</v>
      </c>
      <c r="C26" s="98" t="s">
        <v>68</v>
      </c>
      <c r="D26" s="99"/>
      <c r="E26" s="99"/>
      <c r="F26" s="100" t="s">
        <v>46</v>
      </c>
      <c r="G26" s="98"/>
      <c r="H26" s="98"/>
      <c r="I26" s="98"/>
      <c r="J26" s="98"/>
      <c r="K26" s="98"/>
      <c r="L26" s="101">
        <f>SUM(L14:L25)</f>
        <v>0</v>
      </c>
    </row>
    <row r="27" spans="1:12" ht="13.5" thickBot="1" x14ac:dyDescent="0.25">
      <c r="A27" s="67" t="s">
        <v>44</v>
      </c>
      <c r="B27" s="68" t="s">
        <v>45</v>
      </c>
      <c r="C27" s="69">
        <v>2</v>
      </c>
      <c r="D27" s="70"/>
      <c r="E27" s="70"/>
      <c r="F27" s="71" t="s">
        <v>69</v>
      </c>
      <c r="G27" s="69"/>
      <c r="H27" s="69"/>
      <c r="I27" s="69"/>
      <c r="J27" s="69"/>
      <c r="K27" s="69"/>
      <c r="L27" s="72"/>
    </row>
    <row r="28" spans="1:12" s="73" customFormat="1" ht="13.5" customHeight="1" thickBot="1" x14ac:dyDescent="0.25">
      <c r="A28" s="74" t="s">
        <v>47</v>
      </c>
      <c r="B28" s="95">
        <f>1+MAX($B$13:B27)</f>
        <v>4</v>
      </c>
      <c r="C28" s="76"/>
      <c r="D28" s="77"/>
      <c r="E28" s="78" t="s">
        <v>49</v>
      </c>
      <c r="F28" s="79" t="s">
        <v>70</v>
      </c>
      <c r="G28" s="78" t="s">
        <v>51</v>
      </c>
      <c r="H28" s="80">
        <v>1</v>
      </c>
      <c r="I28" s="78"/>
      <c r="J28" s="81" t="str">
        <f>IF(I28=0,"",I28*H28)</f>
        <v/>
      </c>
      <c r="K28" s="82"/>
      <c r="L28" s="103">
        <f>ROUND((ROUND(H28,3))*(ROUND(K28,2)),2)</f>
        <v>0</v>
      </c>
    </row>
    <row r="29" spans="1:12" s="73" customFormat="1" ht="12.75" customHeight="1" x14ac:dyDescent="0.2">
      <c r="A29" s="74" t="s">
        <v>52</v>
      </c>
      <c r="B29" s="84"/>
      <c r="C29" s="85"/>
      <c r="D29" s="85"/>
      <c r="E29" s="85"/>
      <c r="F29" s="86" t="s">
        <v>71</v>
      </c>
      <c r="G29" s="87"/>
      <c r="H29" s="87"/>
      <c r="I29" s="87"/>
      <c r="J29" s="87"/>
      <c r="K29" s="87"/>
      <c r="L29" s="88"/>
    </row>
    <row r="30" spans="1:12" s="73" customFormat="1" ht="12.75" customHeight="1" x14ac:dyDescent="0.2">
      <c r="A30" s="74" t="s">
        <v>54</v>
      </c>
      <c r="B30" s="84"/>
      <c r="C30" s="85"/>
      <c r="D30" s="85"/>
      <c r="E30" s="85"/>
      <c r="F30" s="89" t="s">
        <v>55</v>
      </c>
      <c r="G30" s="87"/>
      <c r="H30" s="87"/>
      <c r="I30" s="87"/>
      <c r="J30" s="87"/>
      <c r="K30" s="87"/>
      <c r="L30" s="88"/>
    </row>
    <row r="31" spans="1:12" s="73" customFormat="1" ht="75" customHeight="1" thickBot="1" x14ac:dyDescent="0.25">
      <c r="A31" s="74" t="s">
        <v>56</v>
      </c>
      <c r="B31" s="90"/>
      <c r="C31" s="91"/>
      <c r="D31" s="91"/>
      <c r="E31" s="91"/>
      <c r="F31" s="92" t="s">
        <v>72</v>
      </c>
      <c r="G31" s="93"/>
      <c r="H31" s="93"/>
      <c r="I31" s="93"/>
      <c r="J31" s="93"/>
      <c r="K31" s="93"/>
      <c r="L31" s="94"/>
    </row>
    <row r="32" spans="1:12" s="73" customFormat="1" ht="13.5" customHeight="1" thickBot="1" x14ac:dyDescent="0.25">
      <c r="A32" s="74" t="s">
        <v>47</v>
      </c>
      <c r="B32" s="95">
        <f>1+MAX($B$13:B31)</f>
        <v>5</v>
      </c>
      <c r="C32" s="76"/>
      <c r="D32" s="77"/>
      <c r="E32" s="78" t="s">
        <v>49</v>
      </c>
      <c r="F32" s="79" t="s">
        <v>73</v>
      </c>
      <c r="G32" s="78" t="s">
        <v>51</v>
      </c>
      <c r="H32" s="80">
        <v>1</v>
      </c>
      <c r="I32" s="78"/>
      <c r="J32" s="81" t="str">
        <f>IF(I32=0,"",I32*H32)</f>
        <v/>
      </c>
      <c r="K32" s="82"/>
      <c r="L32" s="103">
        <f>ROUND((ROUND(H32,3))*(ROUND(K32,2)),2)</f>
        <v>0</v>
      </c>
    </row>
    <row r="33" spans="1:12" s="73" customFormat="1" ht="12.75" customHeight="1" x14ac:dyDescent="0.2">
      <c r="A33" s="74" t="s">
        <v>52</v>
      </c>
      <c r="B33" s="84"/>
      <c r="C33" s="85"/>
      <c r="D33" s="85"/>
      <c r="E33" s="85"/>
      <c r="F33" s="86" t="s">
        <v>74</v>
      </c>
      <c r="G33" s="87"/>
      <c r="H33" s="87"/>
      <c r="I33" s="87"/>
      <c r="J33" s="87"/>
      <c r="K33" s="87"/>
      <c r="L33" s="88"/>
    </row>
    <row r="34" spans="1:12" s="73" customFormat="1" ht="12.75" customHeight="1" x14ac:dyDescent="0.2">
      <c r="A34" s="74" t="s">
        <v>54</v>
      </c>
      <c r="B34" s="84"/>
      <c r="C34" s="85"/>
      <c r="D34" s="85"/>
      <c r="E34" s="85"/>
      <c r="F34" s="89" t="s">
        <v>55</v>
      </c>
      <c r="G34" s="87"/>
      <c r="H34" s="87"/>
      <c r="I34" s="87"/>
      <c r="J34" s="87"/>
      <c r="K34" s="87"/>
      <c r="L34" s="88"/>
    </row>
    <row r="35" spans="1:12" s="73" customFormat="1" ht="60" customHeight="1" thickBot="1" x14ac:dyDescent="0.25">
      <c r="A35" s="74" t="s">
        <v>56</v>
      </c>
      <c r="B35" s="90"/>
      <c r="C35" s="91"/>
      <c r="D35" s="91"/>
      <c r="E35" s="91"/>
      <c r="F35" s="92" t="s">
        <v>75</v>
      </c>
      <c r="G35" s="93"/>
      <c r="H35" s="93"/>
      <c r="I35" s="93"/>
      <c r="J35" s="93"/>
      <c r="K35" s="93"/>
      <c r="L35" s="94"/>
    </row>
    <row r="36" spans="1:12" ht="13.5" thickBot="1" x14ac:dyDescent="0.25">
      <c r="A36" s="96" t="s">
        <v>66</v>
      </c>
      <c r="B36" s="97" t="s">
        <v>67</v>
      </c>
      <c r="C36" s="98" t="s">
        <v>68</v>
      </c>
      <c r="D36" s="99"/>
      <c r="E36" s="99"/>
      <c r="F36" s="100" t="s">
        <v>69</v>
      </c>
      <c r="G36" s="98"/>
      <c r="H36" s="98"/>
      <c r="I36" s="98"/>
      <c r="J36" s="98"/>
      <c r="K36" s="98"/>
      <c r="L36" s="101">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 P+R</vt:lpstr>
      <vt:lpstr>SO 98-98</vt:lpstr>
      <vt:lpstr>'Požadavky na výkon a fukci P+R'!Názvy_tisku</vt:lpstr>
      <vt:lpstr>'Požadavky na výkon a fukci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Šedová Jana, Ing.</cp:lastModifiedBy>
  <dcterms:created xsi:type="dcterms:W3CDTF">2020-12-08T08:47:11Z</dcterms:created>
  <dcterms:modified xsi:type="dcterms:W3CDTF">2021-02-04T10:06:25Z</dcterms:modified>
</cp:coreProperties>
</file>